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8800" windowHeight="11685"/>
  </bookViews>
  <sheets>
    <sheet name="EAEPED_OG" sheetId="1" r:id="rId1"/>
  </sheets>
  <definedNames>
    <definedName name="_xlnm.Print_Area" localSheetId="0">EAEPED_OG!$B$2:$H$175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80" i="1"/>
  <c r="H81" i="1"/>
  <c r="H82" i="1"/>
  <c r="H83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42" i="1"/>
  <c r="H43" i="1"/>
  <c r="H46" i="1"/>
  <c r="H47" i="1"/>
  <c r="H4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H79" i="1" s="1"/>
  <c r="E80" i="1"/>
  <c r="E81" i="1"/>
  <c r="E82" i="1"/>
  <c r="E83" i="1"/>
  <c r="E84" i="1"/>
  <c r="H84" i="1" s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E43" i="1"/>
  <c r="E44" i="1"/>
  <c r="H44" i="1" s="1"/>
  <c r="E45" i="1"/>
  <c r="H45" i="1" s="1"/>
  <c r="E46" i="1"/>
  <c r="E47" i="1"/>
  <c r="E48" i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C10" i="1" s="1"/>
  <c r="C160" i="1" s="1"/>
  <c r="H20" i="1"/>
  <c r="G20" i="1"/>
  <c r="F20" i="1"/>
  <c r="E20" i="1"/>
  <c r="D20" i="1"/>
  <c r="C20" i="1"/>
  <c r="H12" i="1"/>
  <c r="G12" i="1"/>
  <c r="F12" i="1"/>
  <c r="E12" i="1"/>
  <c r="D12" i="1"/>
  <c r="C12" i="1"/>
  <c r="G10" i="1" l="1"/>
  <c r="G160" i="1" s="1"/>
  <c r="F10" i="1"/>
  <c r="F160" i="1" s="1"/>
  <c r="D10" i="1"/>
  <c r="D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<sst xmlns="http://schemas.openxmlformats.org/spreadsheetml/2006/main" count="163" uniqueCount="90">
  <si>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</si>
  <si>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</si>
  <si>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</si>
  <si>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</si>
  <si>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</si>
  <si>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</si>
  <si>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</si>
  <si>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</si>
  <si>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</si>
  <si>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</si>
  <si>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</si>
  <si>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</si>
  <si>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</si>
  <si>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</si>
  <si>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</si>
  <si>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</si>
  <si>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</si>
  <si>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</si>
  <si>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</si>
  <si>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</si>
  <si>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</si>
  <si>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</si>
  <si>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</si>
  <si>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</si>
  <si>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</si>
  <si>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</si>
  <si>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</si>
  <si>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</si>
  <si>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</si>
  <si>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</si>
  <si>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</si>
  <si>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</si>
  <si>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</si>
  <si>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</si>
  <si>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</si>
  <si>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</si>
  <si>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</si>
  <si>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</si>
  <si>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</si>
  <si>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</si>
  <si>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</si>
  <si>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</si>
  <si>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</si>
  <si>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</si>
  <si>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</si>
  <si>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</si>
  <si>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</si>
  <si>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</si>
  <si>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</si>
  <si>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</si>
  <si>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</si>
  <si>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</si>
  <si>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</si>
  <si>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</si>
  <si>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</si>
  <si>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</si>
  <si>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</si>
  <si>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</si>
  <si>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</si>
  <si>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</si>
  <si>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</si>
  <si>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</si>
  <si>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</si>
  <si>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</si>
  <si>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</si>
  <si>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</si>
  <si>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</si>
  <si>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</si>
  <si>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</si>
  <si>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</si>
  <si>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</si>
  <si>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</si>
  <si>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</si>
  <si>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</si>
  <si>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</si>
  <si>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</si>
  <si>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</si>
  <si>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</si>
  <si>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</si>
  <si>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</si>
  <si>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</si>
  <si>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</si>
  <si>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</si>
  <si>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</si>
  <si>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</si>
  <si>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</si>
  <si>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</si>
  <si>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</si>
  <si>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COMISION ESTATAL DE VIVIENDA, SUELO E INFRAESTRUCTURA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</si>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</sst>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9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169" fontId="7" fillId="0" borderId="14" xfId="0" applyNumberFormat="1" applyFont="1" applyBorder="1" applyAlignment="1">
      <alignment horizontal="right" vertical="center"/>
    </xf>
    <xf numFmtId="169" fontId="7" fillId="0" borderId="5" xfId="0" applyNumberFormat="1" applyFont="1" applyBorder="1" applyAlignment="1">
      <alignment horizontal="right" vertical="center"/>
    </xf>
    <xf numFmtId="169" fontId="7" fillId="0" borderId="5" xfId="0" applyNumberFormat="1" applyFont="1" applyBorder="1" applyAlignment="1">
      <alignment horizontal="right" vertical="center"/>
    </xf>
    <xf numFmtId="169" fontId="7" fillId="0" borderId="14" xfId="0" applyNumberFormat="1" applyFont="1" applyBorder="1" applyAlignment="1">
      <alignment horizontal="right" vertical="center"/>
    </xf>
    <xf numFmtId="169" fontId="7" fillId="0" borderId="5" xfId="0" applyNumberFormat="1" applyFont="1" applyBorder="1" applyAlignment="1">
      <alignment horizontal="right" vertical="center"/>
    </xf>
    <xf numFmtId="169" fontId="7" fillId="0" borderId="5" xfId="0" applyNumberFormat="1" applyFont="1" applyBorder="1" applyAlignment="1">
      <alignment horizontal="right" vertical="center"/>
    </xf>
    <xf numFmtId="169" fontId="7" fillId="0" borderId="14" xfId="0" applyNumberFormat="1" applyFont="1" applyBorder="1" applyAlignment="1">
      <alignment horizontal="right" vertical="center"/>
    </xf>
    <xf numFmtId="169" fontId="7" fillId="0" borderId="5" xfId="0" applyNumberFormat="1" applyFont="1" applyBorder="1" applyAlignment="1">
      <alignment horizontal="right" vertical="center"/>
    </xf>
    <xf numFmtId="169" fontId="7" fillId="0" borderId="5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2106081</xdr:colOff>
      <xdr:row>167</xdr:row>
      <xdr:rowOff>136347</xdr:rowOff>
    </xdr:from>
    <xdr:to>
      <xdr:col>5</xdr:col>
      <xdr:colOff>1063624</xdr:colOff>
      <xdr:row>174</xdr:row>
      <xdr:rowOff>88635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206" y="34505722"/>
          <a:ext cx="6831543" cy="1063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/>
  <dimension ref="B1:R1061"/>
  <sheetViews>
    <sheetView tabSelected="1" zoomScale="90" zoomScaleNormal="90" workbookViewId="0">
      <selection activeCell="K13" sqref="K13"/>
    </sheetView>
  </sheetViews>
  <sheetFormatPr baseColWidth="10" defaultColWidth="11.42578125" defaultRowHeight="12" x14ac:dyDescent="0.2"/>
  <cols>
    <col min="1" max="1" width="3.5703125" style="1" customWidth="1"/>
    <col min="2" max="2" width="66.85546875" style="1" bestFit="1" customWidth="1"/>
    <col min="3" max="3" width="16.28515625" style="1" bestFit="1" customWidth="1"/>
    <col min="4" max="4" width="17.28515625" style="1" bestFit="1" customWidth="1"/>
    <col min="5" max="7" width="17.5703125" style="1" bestFit="1" customWidth="1"/>
    <col min="8" max="8" width="18.42578125" style="1" bestFit="1" customWidth="1"/>
    <col min="9" max="9" width="27.7109375" style="1" bestFit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81880069.75999999</v>
      </c>
      <c r="D10" s="8">
        <f>SUM(D12,D20,D30,D40,D50,D60,D64,D73,D77)</f>
        <v>186293707.19</v>
      </c>
      <c r="E10" s="24">
        <f t="shared" ref="E10:H10" si="0">SUM(E12,E20,E30,E40,E50,E60,E64,E73,E77)</f>
        <v>268173776.94999999</v>
      </c>
      <c r="F10" s="8">
        <f t="shared" si="0"/>
        <v>268173572.72999999</v>
      </c>
      <c r="G10" s="8">
        <f t="shared" si="0"/>
        <v>262313478.63999999</v>
      </c>
      <c r="H10" s="24">
        <f t="shared" si="0"/>
        <v>204.22000000106436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51741277.759999998</v>
      </c>
      <c r="D12" s="7">
        <f>SUM(D13:D19)</f>
        <v>128948.31000000017</v>
      </c>
      <c r="E12" s="25">
        <f t="shared" ref="E12:H12" si="1">SUM(E13:E19)</f>
        <v>51870226.07</v>
      </c>
      <c r="F12" s="7">
        <f t="shared" si="1"/>
        <v>51870226.07</v>
      </c>
      <c r="G12" s="7">
        <f t="shared" si="1"/>
        <v>51870226.07</v>
      </c>
      <c r="H12" s="25">
        <f t="shared" si="1"/>
        <v>2.3283064365386963E-10</v>
      </c>
    </row>
    <row r="13" spans="2:9" ht="24" x14ac:dyDescent="0.2">
      <c r="B13" s="10" t="s">
        <v>14</v>
      </c>
      <c r="C13" s="51">
        <v>21890811.27</v>
      </c>
      <c r="D13" s="52">
        <v>2274285.98</v>
      </c>
      <c r="E13" s="26">
        <f>SUM(C13:D13)</f>
        <v>24165097.25</v>
      </c>
      <c r="F13" s="53">
        <v>24165097.25</v>
      </c>
      <c r="G13" s="53">
        <v>24165097.25</v>
      </c>
      <c r="H13" s="30">
        <f>SUM(E13-F13)</f>
        <v>0</v>
      </c>
    </row>
    <row r="14" spans="2:9" ht="23.1" customHeight="1" x14ac:dyDescent="0.2">
      <c r="B14" s="10" t="s">
        <v>15</v>
      </c>
      <c r="C14" s="51">
        <v>475440</v>
      </c>
      <c r="D14" s="52">
        <v>-107983.67</v>
      </c>
      <c r="E14" s="26">
        <f t="shared" ref="E14:E79" si="2">SUM(C14:D14)</f>
        <v>367456.33</v>
      </c>
      <c r="F14" s="53">
        <v>367456.33</v>
      </c>
      <c r="G14" s="53">
        <v>367456.33</v>
      </c>
      <c r="H14" s="30">
        <f t="shared" ref="H14:H79" si="3">SUM(E14-F14)</f>
        <v>0</v>
      </c>
    </row>
    <row r="15" spans="2:9" ht="12.75" x14ac:dyDescent="0.2">
      <c r="B15" s="10" t="s">
        <v>16</v>
      </c>
      <c r="C15" s="51">
        <v>23571842.300000001</v>
      </c>
      <c r="D15" s="52">
        <v>-474081.69</v>
      </c>
      <c r="E15" s="26">
        <f t="shared" si="2"/>
        <v>23097760.609999999</v>
      </c>
      <c r="F15" s="53">
        <v>23097760.609999999</v>
      </c>
      <c r="G15" s="53">
        <v>23097760.609999999</v>
      </c>
      <c r="H15" s="30">
        <f t="shared" si="3"/>
        <v>0</v>
      </c>
    </row>
    <row r="16" spans="2:9" ht="12.75" x14ac:dyDescent="0.2">
      <c r="B16" s="10" t="s">
        <v>17</v>
      </c>
      <c r="C16" s="51">
        <v>3638630.42</v>
      </c>
      <c r="D16" s="52">
        <v>-1760922.42</v>
      </c>
      <c r="E16" s="26">
        <f t="shared" si="2"/>
        <v>1877708</v>
      </c>
      <c r="F16" s="53">
        <v>1877708</v>
      </c>
      <c r="G16" s="53">
        <v>1877708</v>
      </c>
      <c r="H16" s="30">
        <f t="shared" si="3"/>
        <v>0</v>
      </c>
    </row>
    <row r="17" spans="2:8" ht="12.75" x14ac:dyDescent="0.2">
      <c r="B17" s="10" t="s">
        <v>18</v>
      </c>
      <c r="C17" s="51">
        <v>1876090.8</v>
      </c>
      <c r="D17" s="52">
        <v>140878.82999999999</v>
      </c>
      <c r="E17" s="26">
        <f t="shared" si="2"/>
        <v>2016969.6300000001</v>
      </c>
      <c r="F17" s="53">
        <v>2016969.63</v>
      </c>
      <c r="G17" s="53">
        <v>2016969.63</v>
      </c>
      <c r="H17" s="30">
        <f t="shared" si="3"/>
        <v>2.3283064365386963E-10</v>
      </c>
    </row>
    <row r="18" spans="2:8" ht="12.75" x14ac:dyDescent="0.2">
      <c r="B18" s="10" t="s">
        <v>19</v>
      </c>
      <c r="C18" s="51"/>
      <c r="D18" s="52"/>
      <c r="E18" s="26">
        <f t="shared" si="2"/>
        <v>0</v>
      </c>
      <c r="F18" s="53"/>
      <c r="G18" s="53"/>
      <c r="H18" s="30">
        <f t="shared" si="3"/>
        <v>0</v>
      </c>
    </row>
    <row r="19" spans="2:8" ht="12.75" x14ac:dyDescent="0.2">
      <c r="B19" s="10" t="s">
        <v>20</v>
      </c>
      <c r="C19" s="51">
        <v>288462.96999999997</v>
      </c>
      <c r="D19" s="52">
        <v>56771.28</v>
      </c>
      <c r="E19" s="26">
        <f t="shared" si="2"/>
        <v>345234.25</v>
      </c>
      <c r="F19" s="53">
        <v>345234.25</v>
      </c>
      <c r="G19" s="53">
        <v>345234.25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12188000</v>
      </c>
      <c r="D20" s="7">
        <f t="shared" ref="D20:H20" si="4">SUM(D21:D29)</f>
        <v>7186445.2100000009</v>
      </c>
      <c r="E20" s="25">
        <f t="shared" si="4"/>
        <v>19374445.210000001</v>
      </c>
      <c r="F20" s="7">
        <f t="shared" si="4"/>
        <v>19374343</v>
      </c>
      <c r="G20" s="7">
        <f t="shared" si="4"/>
        <v>15015789.9</v>
      </c>
      <c r="H20" s="25">
        <f t="shared" si="4"/>
        <v>102.21000000088134</v>
      </c>
    </row>
    <row r="21" spans="2:8" ht="24" x14ac:dyDescent="0.2">
      <c r="B21" s="10" t="s">
        <v>22</v>
      </c>
      <c r="C21" s="54">
        <v>630000</v>
      </c>
      <c r="D21" s="55">
        <v>-74782.11</v>
      </c>
      <c r="E21" s="26">
        <f t="shared" si="2"/>
        <v>555217.89</v>
      </c>
      <c r="F21" s="56">
        <v>555217.89</v>
      </c>
      <c r="G21" s="56">
        <v>540340.94999999995</v>
      </c>
      <c r="H21" s="30">
        <f t="shared" si="3"/>
        <v>0</v>
      </c>
    </row>
    <row r="22" spans="2:8" ht="12.75" x14ac:dyDescent="0.2">
      <c r="B22" s="10" t="s">
        <v>23</v>
      </c>
      <c r="C22" s="54">
        <v>195000</v>
      </c>
      <c r="D22" s="55">
        <v>27728.98</v>
      </c>
      <c r="E22" s="26">
        <f t="shared" si="2"/>
        <v>222728.98</v>
      </c>
      <c r="F22" s="56">
        <v>222728.98</v>
      </c>
      <c r="G22" s="56">
        <v>222728.98</v>
      </c>
      <c r="H22" s="30">
        <f t="shared" si="3"/>
        <v>0</v>
      </c>
    </row>
    <row r="23" spans="2:8" ht="24" x14ac:dyDescent="0.2">
      <c r="B23" s="10" t="s">
        <v>24</v>
      </c>
      <c r="C23" s="54">
        <v>10000000</v>
      </c>
      <c r="D23" s="55">
        <v>7810530.7800000003</v>
      </c>
      <c r="E23" s="26">
        <f t="shared" si="2"/>
        <v>17810530.780000001</v>
      </c>
      <c r="F23" s="56">
        <v>17810428.57</v>
      </c>
      <c r="G23" s="56">
        <v>13466752.41</v>
      </c>
      <c r="H23" s="30">
        <f t="shared" si="3"/>
        <v>102.21000000089407</v>
      </c>
    </row>
    <row r="24" spans="2:8" ht="24" x14ac:dyDescent="0.2">
      <c r="B24" s="10" t="s">
        <v>25</v>
      </c>
      <c r="C24" s="54">
        <v>96000</v>
      </c>
      <c r="D24" s="55">
        <v>-19680.47</v>
      </c>
      <c r="E24" s="26">
        <f t="shared" si="2"/>
        <v>76319.53</v>
      </c>
      <c r="F24" s="56">
        <v>76319.53</v>
      </c>
      <c r="G24" s="56">
        <v>76319.53</v>
      </c>
      <c r="H24" s="30">
        <f t="shared" si="3"/>
        <v>0</v>
      </c>
    </row>
    <row r="25" spans="2:8" ht="23.45" customHeight="1" x14ac:dyDescent="0.2">
      <c r="B25" s="10" t="s">
        <v>26</v>
      </c>
      <c r="C25" s="54">
        <v>106000</v>
      </c>
      <c r="D25" s="55">
        <v>-92425.67</v>
      </c>
      <c r="E25" s="26">
        <f t="shared" si="2"/>
        <v>13574.330000000002</v>
      </c>
      <c r="F25" s="56">
        <v>13574.33</v>
      </c>
      <c r="G25" s="56">
        <v>13574.33</v>
      </c>
      <c r="H25" s="30">
        <f t="shared" si="3"/>
        <v>1.8189894035458565E-12</v>
      </c>
    </row>
    <row r="26" spans="2:8" ht="12.75" x14ac:dyDescent="0.2">
      <c r="B26" s="10" t="s">
        <v>27</v>
      </c>
      <c r="C26" s="54">
        <v>801000</v>
      </c>
      <c r="D26" s="55">
        <v>-436018.66</v>
      </c>
      <c r="E26" s="26">
        <f t="shared" si="2"/>
        <v>364981.34</v>
      </c>
      <c r="F26" s="56">
        <v>364981.34</v>
      </c>
      <c r="G26" s="56">
        <v>364981.34</v>
      </c>
      <c r="H26" s="30">
        <f t="shared" si="3"/>
        <v>0</v>
      </c>
    </row>
    <row r="27" spans="2:8" ht="24" x14ac:dyDescent="0.2">
      <c r="B27" s="10" t="s">
        <v>28</v>
      </c>
      <c r="C27" s="54">
        <v>100000</v>
      </c>
      <c r="D27" s="55">
        <v>-10224.540000000001</v>
      </c>
      <c r="E27" s="26">
        <f t="shared" si="2"/>
        <v>89775.459999999992</v>
      </c>
      <c r="F27" s="56">
        <v>89775.46</v>
      </c>
      <c r="G27" s="56">
        <v>89775.46</v>
      </c>
      <c r="H27" s="30">
        <f t="shared" si="3"/>
        <v>-1.4551915228366852E-11</v>
      </c>
    </row>
    <row r="28" spans="2:8" ht="12" customHeight="1" x14ac:dyDescent="0.2">
      <c r="B28" s="10" t="s">
        <v>29</v>
      </c>
      <c r="C28" s="54"/>
      <c r="D28" s="55"/>
      <c r="E28" s="26">
        <f t="shared" si="2"/>
        <v>0</v>
      </c>
      <c r="F28" s="56"/>
      <c r="G28" s="56"/>
      <c r="H28" s="30">
        <f t="shared" si="3"/>
        <v>0</v>
      </c>
    </row>
    <row r="29" spans="2:8" ht="26.1" customHeight="1" x14ac:dyDescent="0.2">
      <c r="B29" s="10" t="s">
        <v>30</v>
      </c>
      <c r="C29" s="54">
        <v>260000</v>
      </c>
      <c r="D29" s="55">
        <v>-18683.099999999999</v>
      </c>
      <c r="E29" s="26">
        <f t="shared" si="2"/>
        <v>241316.9</v>
      </c>
      <c r="F29" s="56">
        <v>241316.9</v>
      </c>
      <c r="G29" s="56">
        <v>241316.9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7317000</v>
      </c>
      <c r="D30" s="7">
        <f t="shared" ref="D30:H30" si="5">SUM(D31:D39)</f>
        <v>1889006.6700000004</v>
      </c>
      <c r="E30" s="25">
        <f t="shared" si="5"/>
        <v>9206006.6699999999</v>
      </c>
      <c r="F30" s="7">
        <f t="shared" si="5"/>
        <v>9206006.6600000001</v>
      </c>
      <c r="G30" s="7">
        <f t="shared" si="5"/>
        <v>8897572.6699999999</v>
      </c>
      <c r="H30" s="25">
        <f t="shared" si="5"/>
        <v>9.9999999501960701E-3</v>
      </c>
    </row>
    <row r="31" spans="2:8" ht="12.75" x14ac:dyDescent="0.2">
      <c r="B31" s="10" t="s">
        <v>32</v>
      </c>
      <c r="C31" s="57">
        <v>233000</v>
      </c>
      <c r="D31" s="58">
        <v>156908.82999999999</v>
      </c>
      <c r="E31" s="26">
        <f t="shared" si="2"/>
        <v>389908.82999999996</v>
      </c>
      <c r="F31" s="59">
        <v>389908.83</v>
      </c>
      <c r="G31" s="59">
        <v>389908.83</v>
      </c>
      <c r="H31" s="30">
        <f t="shared" si="3"/>
        <v>-5.8207660913467407E-11</v>
      </c>
    </row>
    <row r="32" spans="2:8" ht="12.75" x14ac:dyDescent="0.2">
      <c r="B32" s="10" t="s">
        <v>33</v>
      </c>
      <c r="C32" s="57">
        <v>290000</v>
      </c>
      <c r="D32" s="58">
        <v>892904.4</v>
      </c>
      <c r="E32" s="26">
        <f t="shared" si="2"/>
        <v>1182904.3999999999</v>
      </c>
      <c r="F32" s="59">
        <v>1182904.3899999999</v>
      </c>
      <c r="G32" s="59">
        <v>1165562.3999999999</v>
      </c>
      <c r="H32" s="30">
        <f t="shared" si="3"/>
        <v>1.0000000009313226E-2</v>
      </c>
    </row>
    <row r="33" spans="2:8" ht="24" x14ac:dyDescent="0.2">
      <c r="B33" s="10" t="s">
        <v>34</v>
      </c>
      <c r="C33" s="57">
        <v>2480000</v>
      </c>
      <c r="D33" s="58">
        <v>1058944.73</v>
      </c>
      <c r="E33" s="26">
        <f t="shared" si="2"/>
        <v>3538944.73</v>
      </c>
      <c r="F33" s="59">
        <v>3538944.73</v>
      </c>
      <c r="G33" s="59">
        <v>3252772.73</v>
      </c>
      <c r="H33" s="30">
        <f t="shared" si="3"/>
        <v>0</v>
      </c>
    </row>
    <row r="34" spans="2:8" ht="24.6" customHeight="1" x14ac:dyDescent="0.2">
      <c r="B34" s="10" t="s">
        <v>35</v>
      </c>
      <c r="C34" s="57">
        <v>320000</v>
      </c>
      <c r="D34" s="58">
        <v>113900.56</v>
      </c>
      <c r="E34" s="26">
        <f t="shared" si="2"/>
        <v>433900.56</v>
      </c>
      <c r="F34" s="59">
        <v>433900.56</v>
      </c>
      <c r="G34" s="59">
        <v>433900.56</v>
      </c>
      <c r="H34" s="30">
        <f t="shared" si="3"/>
        <v>0</v>
      </c>
    </row>
    <row r="35" spans="2:8" ht="24" x14ac:dyDescent="0.2">
      <c r="B35" s="10" t="s">
        <v>36</v>
      </c>
      <c r="C35" s="57">
        <v>1165000</v>
      </c>
      <c r="D35" s="58">
        <v>-209169.27</v>
      </c>
      <c r="E35" s="26">
        <f t="shared" si="2"/>
        <v>955830.73</v>
      </c>
      <c r="F35" s="59">
        <v>955830.73</v>
      </c>
      <c r="G35" s="59">
        <v>950910.73</v>
      </c>
      <c r="H35" s="30">
        <f t="shared" si="3"/>
        <v>0</v>
      </c>
    </row>
    <row r="36" spans="2:8" ht="24" x14ac:dyDescent="0.2">
      <c r="B36" s="10" t="s">
        <v>37</v>
      </c>
      <c r="C36" s="57">
        <v>20000</v>
      </c>
      <c r="D36" s="58">
        <v>-12725.69</v>
      </c>
      <c r="E36" s="26">
        <f t="shared" si="2"/>
        <v>7274.3099999999995</v>
      </c>
      <c r="F36" s="59">
        <v>7274.31</v>
      </c>
      <c r="G36" s="59">
        <v>7274.31</v>
      </c>
      <c r="H36" s="30">
        <f t="shared" si="3"/>
        <v>-9.0949470177292824E-13</v>
      </c>
    </row>
    <row r="37" spans="2:8" ht="12.75" x14ac:dyDescent="0.2">
      <c r="B37" s="10" t="s">
        <v>38</v>
      </c>
      <c r="C37" s="57">
        <v>1769000</v>
      </c>
      <c r="D37" s="58">
        <v>64838.559999999998</v>
      </c>
      <c r="E37" s="26">
        <f t="shared" si="2"/>
        <v>1833838.56</v>
      </c>
      <c r="F37" s="59">
        <v>1833838.56</v>
      </c>
      <c r="G37" s="59">
        <v>1833838.56</v>
      </c>
      <c r="H37" s="30">
        <f t="shared" si="3"/>
        <v>0</v>
      </c>
    </row>
    <row r="38" spans="2:8" ht="12.75" x14ac:dyDescent="0.2">
      <c r="B38" s="10" t="s">
        <v>39</v>
      </c>
      <c r="C38" s="57">
        <v>430000</v>
      </c>
      <c r="D38" s="58">
        <v>172452.91</v>
      </c>
      <c r="E38" s="26">
        <f t="shared" si="2"/>
        <v>602452.91</v>
      </c>
      <c r="F38" s="59">
        <v>602452.91</v>
      </c>
      <c r="G38" s="59">
        <v>602452.91</v>
      </c>
      <c r="H38" s="30">
        <f t="shared" si="3"/>
        <v>0</v>
      </c>
    </row>
    <row r="39" spans="2:8" ht="12.75" x14ac:dyDescent="0.2">
      <c r="B39" s="10" t="s">
        <v>40</v>
      </c>
      <c r="C39" s="57">
        <v>610000</v>
      </c>
      <c r="D39" s="58">
        <v>-349048.36</v>
      </c>
      <c r="E39" s="26">
        <f t="shared" si="2"/>
        <v>260951.64</v>
      </c>
      <c r="F39" s="59">
        <v>260951.64</v>
      </c>
      <c r="G39" s="59">
        <v>260951.64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3468792</v>
      </c>
      <c r="D40" s="7">
        <f t="shared" ref="D40:H40" si="6">SUM(D41:D49)</f>
        <v>37469288</v>
      </c>
      <c r="E40" s="25">
        <f t="shared" si="6"/>
        <v>40938080</v>
      </c>
      <c r="F40" s="7">
        <f t="shared" si="6"/>
        <v>40937978</v>
      </c>
      <c r="G40" s="7">
        <f t="shared" si="6"/>
        <v>40937978</v>
      </c>
      <c r="H40" s="25">
        <f t="shared" si="6"/>
        <v>102</v>
      </c>
    </row>
    <row r="41" spans="2:8" ht="24" x14ac:dyDescent="0.2">
      <c r="B41" s="10" t="s">
        <v>42</v>
      </c>
      <c r="C41" s="22">
        <v>293883</v>
      </c>
      <c r="D41" s="22">
        <v>-293883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3000000</v>
      </c>
      <c r="D44" s="22">
        <v>37456822</v>
      </c>
      <c r="E44" s="26">
        <f t="shared" si="2"/>
        <v>40456822</v>
      </c>
      <c r="F44" s="23">
        <v>40456720</v>
      </c>
      <c r="G44" s="23">
        <v>40456720</v>
      </c>
      <c r="H44" s="30">
        <f t="shared" si="3"/>
        <v>102</v>
      </c>
    </row>
    <row r="45" spans="2:8" x14ac:dyDescent="0.2">
      <c r="B45" s="10" t="s">
        <v>46</v>
      </c>
      <c r="C45" s="22">
        <v>174909</v>
      </c>
      <c r="D45" s="22">
        <v>80983</v>
      </c>
      <c r="E45" s="26">
        <f t="shared" si="2"/>
        <v>255892</v>
      </c>
      <c r="F45" s="23">
        <v>255892</v>
      </c>
      <c r="G45" s="23">
        <v>255892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225366</v>
      </c>
      <c r="E49" s="26">
        <f t="shared" si="2"/>
        <v>225366</v>
      </c>
      <c r="F49" s="23">
        <v>225366</v>
      </c>
      <c r="G49" s="23">
        <v>225366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7165000</v>
      </c>
      <c r="D50" s="7">
        <f t="shared" ref="D50:H50" si="7">SUM(D51:D59)</f>
        <v>4821832</v>
      </c>
      <c r="E50" s="25">
        <f t="shared" si="7"/>
        <v>11986832</v>
      </c>
      <c r="F50" s="7">
        <f t="shared" si="7"/>
        <v>11986832</v>
      </c>
      <c r="G50" s="7">
        <f t="shared" si="7"/>
        <v>10793725</v>
      </c>
      <c r="H50" s="25">
        <f t="shared" si="7"/>
        <v>0</v>
      </c>
    </row>
    <row r="51" spans="2:8" x14ac:dyDescent="0.2">
      <c r="B51" s="10" t="s">
        <v>52</v>
      </c>
      <c r="C51" s="22">
        <v>2045000</v>
      </c>
      <c r="D51" s="22">
        <v>-557908</v>
      </c>
      <c r="E51" s="26">
        <f t="shared" si="2"/>
        <v>1487092</v>
      </c>
      <c r="F51" s="23">
        <v>1487092</v>
      </c>
      <c r="G51" s="23">
        <v>293985</v>
      </c>
      <c r="H51" s="30">
        <f t="shared" si="3"/>
        <v>0</v>
      </c>
    </row>
    <row r="52" spans="2:8" x14ac:dyDescent="0.2">
      <c r="B52" s="10" t="s">
        <v>53</v>
      </c>
      <c r="C52" s="22">
        <v>20000</v>
      </c>
      <c r="D52" s="22">
        <v>-8981</v>
      </c>
      <c r="E52" s="26">
        <f t="shared" si="2"/>
        <v>11019</v>
      </c>
      <c r="F52" s="23">
        <v>11019</v>
      </c>
      <c r="G52" s="23">
        <v>11019</v>
      </c>
      <c r="H52" s="30">
        <f t="shared" si="3"/>
        <v>0</v>
      </c>
    </row>
    <row r="53" spans="2:8" ht="24" x14ac:dyDescent="0.2">
      <c r="B53" s="10" t="s">
        <v>54</v>
      </c>
      <c r="C53" s="22"/>
      <c r="D53" s="22"/>
      <c r="E53" s="26">
        <f t="shared" si="2"/>
        <v>0</v>
      </c>
      <c r="F53" s="23"/>
      <c r="G53" s="23"/>
      <c r="H53" s="30">
        <f t="shared" si="3"/>
        <v>0</v>
      </c>
    </row>
    <row r="54" spans="2:8" x14ac:dyDescent="0.2">
      <c r="B54" s="10" t="s">
        <v>55</v>
      </c>
      <c r="C54" s="22">
        <v>5000000</v>
      </c>
      <c r="D54" s="22">
        <v>-3556000</v>
      </c>
      <c r="E54" s="26">
        <f t="shared" si="2"/>
        <v>1444000</v>
      </c>
      <c r="F54" s="23">
        <v>1444000</v>
      </c>
      <c r="G54" s="23">
        <v>1444000</v>
      </c>
      <c r="H54" s="30">
        <f t="shared" si="3"/>
        <v>0</v>
      </c>
    </row>
    <row r="55" spans="2:8" x14ac:dyDescent="0.2">
      <c r="B55" s="10" t="s">
        <v>56</v>
      </c>
      <c r="C55" s="22"/>
      <c r="D55" s="22"/>
      <c r="E55" s="26">
        <f t="shared" si="2"/>
        <v>0</v>
      </c>
      <c r="F55" s="23"/>
      <c r="G55" s="23"/>
      <c r="H55" s="30">
        <f t="shared" si="3"/>
        <v>0</v>
      </c>
    </row>
    <row r="56" spans="2:8" x14ac:dyDescent="0.2">
      <c r="B56" s="10" t="s">
        <v>57</v>
      </c>
      <c r="C56" s="22">
        <v>20000</v>
      </c>
      <c r="D56" s="22">
        <v>62292</v>
      </c>
      <c r="E56" s="26">
        <f t="shared" si="2"/>
        <v>82292</v>
      </c>
      <c r="F56" s="23">
        <v>82292</v>
      </c>
      <c r="G56" s="23">
        <v>82292</v>
      </c>
      <c r="H56" s="30">
        <f t="shared" si="3"/>
        <v>0</v>
      </c>
    </row>
    <row r="57" spans="2:8" x14ac:dyDescent="0.2">
      <c r="B57" s="10" t="s">
        <v>58</v>
      </c>
      <c r="C57" s="22"/>
      <c r="D57" s="22"/>
      <c r="E57" s="26">
        <f t="shared" si="2"/>
        <v>0</v>
      </c>
      <c r="F57" s="23"/>
      <c r="G57" s="23"/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7657021</v>
      </c>
      <c r="E58" s="26">
        <f t="shared" si="2"/>
        <v>7657021</v>
      </c>
      <c r="F58" s="23">
        <v>7657021</v>
      </c>
      <c r="G58" s="23">
        <v>7657021</v>
      </c>
      <c r="H58" s="30">
        <f t="shared" si="3"/>
        <v>0</v>
      </c>
    </row>
    <row r="59" spans="2:8" x14ac:dyDescent="0.2">
      <c r="B59" s="10" t="s">
        <v>60</v>
      </c>
      <c r="C59" s="22">
        <v>80000</v>
      </c>
      <c r="D59" s="22">
        <v>1225408</v>
      </c>
      <c r="E59" s="26">
        <f t="shared" si="2"/>
        <v>1305408</v>
      </c>
      <c r="F59" s="23">
        <v>1305408</v>
      </c>
      <c r="G59" s="23">
        <v>1305408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134798187</v>
      </c>
      <c r="E77" s="25">
        <f t="shared" si="11"/>
        <v>134798187</v>
      </c>
      <c r="F77" s="7">
        <f t="shared" si="11"/>
        <v>134798187</v>
      </c>
      <c r="G77" s="7">
        <f t="shared" si="11"/>
        <v>134798187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125374308</v>
      </c>
      <c r="E78" s="26">
        <f t="shared" si="2"/>
        <v>125374308</v>
      </c>
      <c r="F78" s="23">
        <v>125374308</v>
      </c>
      <c r="G78" s="22">
        <v>125374308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6154797</v>
      </c>
      <c r="E79" s="26">
        <f t="shared" si="2"/>
        <v>6154797</v>
      </c>
      <c r="F79" s="23">
        <v>6154797</v>
      </c>
      <c r="G79" s="22">
        <v>6154797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3269082</v>
      </c>
      <c r="E84" s="26">
        <f t="shared" si="12"/>
        <v>3269082</v>
      </c>
      <c r="F84" s="23">
        <v>3269082</v>
      </c>
      <c r="G84" s="22">
        <v>3269082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81880069.75999999</v>
      </c>
      <c r="D160" s="21">
        <f t="shared" ref="D160:G160" si="28">SUM(D10,D85)</f>
        <v>186293707.19</v>
      </c>
      <c r="E160" s="28">
        <f>SUM(E10,E85)</f>
        <v>268173776.94999999</v>
      </c>
      <c r="F160" s="21">
        <f t="shared" si="28"/>
        <v>268173572.72999999</v>
      </c>
      <c r="G160" s="21">
        <f t="shared" si="28"/>
        <v>262313478.63999999</v>
      </c>
      <c r="H160" s="28">
        <f>SUM(H10,H85)</f>
        <v>204.22000000106436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98425196850393704" right="0.98425196850393704" top="0.98425196850393704" bottom="0.98425196850393704" header="0" footer="0"/>
  <pageSetup scale="47" fitToHeight="2" orientation="portrait" r:id="rId1"/>
  <headerFooter>
    <oddFooter>&amp;C&amp;P/&amp;N</oddFooter>
  </headerFooter>
  <rowBreaks count="1" manualBreakCount="1">
    <brk id="8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2025-01-27T19:12:31Z</cp:lastPrinted>
  <dcterms:created xsi:type="dcterms:W3CDTF">2020-01-08T21:14:59Z</dcterms:created>
  <dcterms:modified xsi:type="dcterms:W3CDTF">2025-01-27T19:14:38Z</dcterms:modified>
</cp:coreProperties>
</file>